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1" sheetId="1" r:id="rId1"/>
    <sheet name="2021 Ukupno" sheetId="2" r:id="rId2"/>
  </sheets>
  <calcPr calcId="144525"/>
</workbook>
</file>

<file path=xl/calcChain.xml><?xml version="1.0" encoding="utf-8"?>
<calcChain xmlns="http://schemas.openxmlformats.org/spreadsheetml/2006/main">
  <c r="G28" i="1" l="1"/>
  <c r="E28" i="1"/>
  <c r="D28" i="1"/>
  <c r="G29" i="1"/>
  <c r="G56" i="1" l="1"/>
  <c r="F56" i="1"/>
  <c r="E56" i="1"/>
  <c r="D56" i="1"/>
  <c r="F20" i="1" l="1"/>
  <c r="E20" i="1"/>
  <c r="D20" i="1"/>
  <c r="D18" i="1" l="1"/>
  <c r="G14" i="1"/>
  <c r="E13" i="1"/>
  <c r="D13" i="1"/>
  <c r="G61" i="1" l="1"/>
  <c r="G60" i="1" s="1"/>
  <c r="F60" i="1"/>
  <c r="E60" i="1"/>
  <c r="D60" i="1"/>
  <c r="D9" i="2" l="1"/>
  <c r="D7" i="2" l="1"/>
  <c r="D14" i="2" s="1"/>
  <c r="G7" i="1" l="1"/>
  <c r="G65" i="1" l="1"/>
  <c r="G63" i="1"/>
  <c r="G59" i="1"/>
  <c r="G57" i="1"/>
  <c r="G55" i="1"/>
  <c r="G54" i="1"/>
  <c r="G53" i="1"/>
  <c r="G52" i="1"/>
  <c r="G51" i="1"/>
  <c r="G49" i="1"/>
  <c r="G48" i="1"/>
  <c r="G46" i="1"/>
  <c r="G45" i="1"/>
  <c r="G44" i="1"/>
  <c r="G42" i="1"/>
  <c r="G41" i="1"/>
  <c r="G40" i="1"/>
  <c r="G39" i="1"/>
  <c r="G38" i="1"/>
  <c r="G37" i="1"/>
  <c r="G36" i="1"/>
  <c r="G35" i="1"/>
  <c r="G33" i="1"/>
  <c r="G32" i="1"/>
  <c r="G31" i="1"/>
  <c r="G30" i="1"/>
  <c r="G25" i="1"/>
  <c r="G24" i="1"/>
  <c r="G23" i="1"/>
  <c r="G22" i="1"/>
  <c r="G20" i="1" s="1"/>
  <c r="G19" i="1"/>
  <c r="G17" i="1"/>
  <c r="G15" i="1"/>
  <c r="G13" i="1" s="1"/>
  <c r="G12" i="1"/>
  <c r="G10" i="1"/>
  <c r="G9" i="1"/>
  <c r="D8" i="1"/>
  <c r="E64" i="1"/>
  <c r="E62" i="1"/>
  <c r="E58" i="1"/>
  <c r="E50" i="1"/>
  <c r="E47" i="1"/>
  <c r="E43" i="1"/>
  <c r="E34" i="1"/>
  <c r="E66" i="1"/>
  <c r="E18" i="1"/>
  <c r="E16" i="1"/>
  <c r="E11" i="1"/>
  <c r="E8" i="1"/>
  <c r="E6" i="1"/>
  <c r="E26" i="1" l="1"/>
  <c r="D64" i="1"/>
  <c r="G64" i="1"/>
  <c r="F64" i="1"/>
  <c r="G62" i="1"/>
  <c r="F62" i="1"/>
  <c r="D62" i="1"/>
  <c r="G58" i="1"/>
  <c r="D58" i="1"/>
  <c r="F58" i="1"/>
  <c r="F50" i="1"/>
  <c r="D50" i="1"/>
  <c r="G50" i="1"/>
  <c r="D47" i="1"/>
  <c r="G47" i="1"/>
  <c r="F47" i="1"/>
  <c r="G43" i="1"/>
  <c r="F43" i="1"/>
  <c r="D43" i="1"/>
  <c r="G34" i="1"/>
  <c r="F34" i="1"/>
  <c r="D34" i="1"/>
  <c r="D66" i="1"/>
  <c r="F28" i="1"/>
  <c r="G18" i="1"/>
  <c r="F18" i="1"/>
  <c r="D6" i="1"/>
  <c r="G6" i="1"/>
  <c r="F6" i="1"/>
  <c r="G16" i="1"/>
  <c r="F16" i="1"/>
  <c r="D16" i="1"/>
  <c r="F13" i="1"/>
  <c r="D11" i="1"/>
  <c r="G11" i="1"/>
  <c r="F11" i="1"/>
  <c r="G8" i="1"/>
  <c r="F8" i="1"/>
  <c r="F66" i="1" l="1"/>
  <c r="G66" i="1"/>
  <c r="F26" i="1"/>
  <c r="D26" i="1"/>
  <c r="D67" i="1" s="1"/>
  <c r="E67" i="1"/>
  <c r="G26" i="1"/>
  <c r="F67" i="1"/>
  <c r="G67" i="1" l="1"/>
</calcChain>
</file>

<file path=xl/sharedStrings.xml><?xml version="1.0" encoding="utf-8"?>
<sst xmlns="http://schemas.openxmlformats.org/spreadsheetml/2006/main" count="103" uniqueCount="97">
  <si>
    <t>Економска класифик.</t>
  </si>
  <si>
    <t>Опис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</si>
  <si>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</si>
  <si>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</si>
  <si>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</si>
  <si>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</si>
  <si>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</si>
  <si>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</si>
  <si>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</si>
  <si>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</si>
  <si>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</si>
  <si>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</si>
  <si>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</si>
  <si>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</si>
  <si>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</si>
  <si>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</si>
  <si>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</si>
  <si>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</si>
  <si>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</si>
  <si>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</si>
  <si>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</si>
  <si>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</si>
  <si>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</si>
  <si>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</si>
  <si>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</si>
  <si>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</si>
  <si>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</si>
  <si>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</si>
  <si>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</si>
  <si>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</si>
  <si>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</si>
  <si>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</si>
  <si>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</si>
  <si>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</si>
  <si>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</si>
  <si>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</si>
  <si>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</si>
  <si>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</si>
  <si>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</si>
  <si>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</si>
  <si>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</si>
  <si>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</si>
  <si>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</si>
  <si>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</si>
  <si>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Порези, обавезне таксе, казне и пенали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</si>
  <si>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</si>
  <si>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</si>
  <si>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</si>
  <si>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</si>
  <si>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</si>
  <si>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</si>
  <si>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</si>
  <si>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</si>
  <si>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</si>
  <si>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</si>
  <si>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 xml:space="preserve">НЗС Јавни радови
 </t>
  </si>
  <si>
    <t>1201-0001</t>
  </si>
  <si>
    <t>Програм 13 - Развој културе</t>
  </si>
  <si>
    <t>Укупнo za програм 13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</si>
  <si>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</si>
  <si>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</si>
  <si>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</si>
  <si>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</si>
  <si>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</si>
  <si>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</si>
  <si>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</si>
  <si>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</si>
  <si>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</si>
  <si>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</si>
  <si>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</si>
  <si>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</si>
  <si>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</si>
  <si>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</si>
  <si>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</si>
  <si>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</si>
  <si>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</si>
  <si>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</si>
  <si>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</si>
  <si>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Стручне услуге</t>
  </si>
  <si>
    <t>У Прокупљу,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</si>
  <si>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</si>
  <si>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</si>
  <si>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</si>
  <si>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</si>
  <si>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Отпремнине и помоћи</t>
  </si>
  <si>
    <t>Укупно за  2022. годину</t>
  </si>
  <si>
    <t>Накнаде трошкова за запослене</t>
  </si>
  <si>
    <t xml:space="preserve">                                             ФИНАНСИЈСКИ ПЛАН ПРИХОДА ЗА 2022. ГОДИНУ</t>
  </si>
  <si>
    <t>Укупни приходи 2022.</t>
  </si>
  <si>
    <t>Усаглашени финансијски план за 2022.  годину по одлуци о  буџету града Прокупља број 400-2/2022-04</t>
  </si>
  <si>
    <t>Директор</t>
  </si>
  <si>
    <t>Бојан Миленковић</t>
  </si>
  <si>
    <t>У Прокупљу, 10.01.2022. године</t>
  </si>
  <si>
    <t>Обрадио</t>
  </si>
  <si>
    <t>Биљана Милутиновић</t>
  </si>
  <si>
    <t xml:space="preserve"> Бојан Миленковић</t>
  </si>
  <si>
    <t>Трансфери од НСЗ-јавни радови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</si>
</sst>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0" borderId="1" xfId="0" applyFont="1" applyBorder="1"/>
    <xf numFmtId="4" fontId="10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F72" sqref="F72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5" t="s">
        <v>51</v>
      </c>
      <c r="B1" s="55"/>
      <c r="C1" s="55"/>
      <c r="D1" s="55"/>
      <c r="E1" s="55"/>
      <c r="F1" s="55"/>
      <c r="G1" s="55"/>
    </row>
    <row r="2" spans="1:7" ht="15.75" thickBot="1" x14ac:dyDescent="0.3">
      <c r="A2" s="59" t="s">
        <v>89</v>
      </c>
      <c r="B2" s="59"/>
      <c r="C2" s="59"/>
      <c r="D2" s="59"/>
      <c r="E2" s="59"/>
      <c r="F2" s="59"/>
      <c r="G2" s="59"/>
    </row>
    <row r="3" spans="1:7" ht="50.1" customHeight="1" x14ac:dyDescent="0.25">
      <c r="A3" s="48" t="s">
        <v>52</v>
      </c>
      <c r="B3" s="49" t="s">
        <v>0</v>
      </c>
      <c r="C3" s="50" t="s">
        <v>1</v>
      </c>
      <c r="D3" s="20" t="s">
        <v>53</v>
      </c>
      <c r="E3" s="20" t="s">
        <v>54</v>
      </c>
      <c r="F3" s="20" t="s">
        <v>55</v>
      </c>
      <c r="G3" s="51" t="s">
        <v>85</v>
      </c>
    </row>
    <row r="4" spans="1:7" x14ac:dyDescent="0.25">
      <c r="A4" s="9">
        <v>3</v>
      </c>
      <c r="B4" s="4">
        <v>2</v>
      </c>
      <c r="C4" s="4">
        <v>4</v>
      </c>
      <c r="D4" s="21">
        <v>6</v>
      </c>
      <c r="E4" s="22">
        <v>8</v>
      </c>
      <c r="F4" s="22">
        <v>8</v>
      </c>
      <c r="G4" s="10">
        <v>9</v>
      </c>
    </row>
    <row r="5" spans="1:7" ht="30" customHeight="1" x14ac:dyDescent="0.25">
      <c r="A5" s="11" t="s">
        <v>56</v>
      </c>
      <c r="B5" s="3"/>
      <c r="C5" s="7" t="s">
        <v>57</v>
      </c>
      <c r="D5" s="21"/>
      <c r="E5" s="23"/>
      <c r="F5" s="23"/>
      <c r="G5" s="12"/>
    </row>
    <row r="6" spans="1:7" s="6" customFormat="1" x14ac:dyDescent="0.25">
      <c r="A6" s="13"/>
      <c r="B6" s="5">
        <v>411000</v>
      </c>
      <c r="C6" s="5" t="s">
        <v>49</v>
      </c>
      <c r="D6" s="24">
        <f>D7</f>
        <v>5492300</v>
      </c>
      <c r="E6" s="24">
        <f>E7</f>
        <v>0</v>
      </c>
      <c r="F6" s="24">
        <f>F7</f>
        <v>0</v>
      </c>
      <c r="G6" s="14">
        <f>G7</f>
        <v>5492300</v>
      </c>
    </row>
    <row r="7" spans="1:7" x14ac:dyDescent="0.25">
      <c r="A7" s="11"/>
      <c r="B7" s="1">
        <v>411100</v>
      </c>
      <c r="C7" s="1" t="s">
        <v>50</v>
      </c>
      <c r="D7" s="25">
        <v>5492300</v>
      </c>
      <c r="E7" s="26"/>
      <c r="F7" s="26"/>
      <c r="G7" s="15">
        <f>D7+E7+F7</f>
        <v>5492300</v>
      </c>
    </row>
    <row r="8" spans="1:7" s="6" customFormat="1" x14ac:dyDescent="0.25">
      <c r="A8" s="13"/>
      <c r="B8" s="5">
        <v>412000</v>
      </c>
      <c r="C8" s="5" t="s">
        <v>2</v>
      </c>
      <c r="D8" s="27">
        <f>D9+D10</f>
        <v>1209100</v>
      </c>
      <c r="E8" s="24">
        <f>SUM(E9:E10)</f>
        <v>80000</v>
      </c>
      <c r="F8" s="24">
        <f>SUM(F9:F10)</f>
        <v>0</v>
      </c>
      <c r="G8" s="14">
        <f>SUM(G9:G10)</f>
        <v>1289100</v>
      </c>
    </row>
    <row r="9" spans="1:7" x14ac:dyDescent="0.25">
      <c r="A9" s="11"/>
      <c r="B9" s="1">
        <v>412100</v>
      </c>
      <c r="C9" s="1" t="s">
        <v>3</v>
      </c>
      <c r="D9" s="25">
        <v>936100</v>
      </c>
      <c r="E9" s="26">
        <v>60000</v>
      </c>
      <c r="F9" s="26"/>
      <c r="G9" s="15">
        <f>D9+E9+F9</f>
        <v>996100</v>
      </c>
    </row>
    <row r="10" spans="1:7" x14ac:dyDescent="0.25">
      <c r="A10" s="11"/>
      <c r="B10" s="1">
        <v>412200</v>
      </c>
      <c r="C10" s="1" t="s">
        <v>4</v>
      </c>
      <c r="D10" s="25">
        <v>273000</v>
      </c>
      <c r="E10" s="26">
        <v>20000</v>
      </c>
      <c r="F10" s="26"/>
      <c r="G10" s="15">
        <f>D10+E10+F10</f>
        <v>293000</v>
      </c>
    </row>
    <row r="11" spans="1:7" s="6" customFormat="1" x14ac:dyDescent="0.25">
      <c r="A11" s="13"/>
      <c r="B11" s="5">
        <v>413000</v>
      </c>
      <c r="C11" s="5" t="s">
        <v>5</v>
      </c>
      <c r="D11" s="24">
        <f>D12</f>
        <v>0</v>
      </c>
      <c r="E11" s="24">
        <f>E12</f>
        <v>20000</v>
      </c>
      <c r="F11" s="24">
        <f>F12</f>
        <v>0</v>
      </c>
      <c r="G11" s="14">
        <f>G12</f>
        <v>20000</v>
      </c>
    </row>
    <row r="12" spans="1:7" x14ac:dyDescent="0.25">
      <c r="A12" s="11"/>
      <c r="B12" s="1">
        <v>413100</v>
      </c>
      <c r="C12" s="1" t="s">
        <v>5</v>
      </c>
      <c r="D12" s="25">
        <v>0</v>
      </c>
      <c r="E12" s="26">
        <v>20000</v>
      </c>
      <c r="F12" s="26"/>
      <c r="G12" s="15">
        <f>D12+E12+F12</f>
        <v>20000</v>
      </c>
    </row>
    <row r="13" spans="1:7" s="6" customFormat="1" x14ac:dyDescent="0.25">
      <c r="A13" s="13"/>
      <c r="B13" s="5">
        <v>414000</v>
      </c>
      <c r="C13" s="5" t="s">
        <v>6</v>
      </c>
      <c r="D13" s="24">
        <f>D14+D15</f>
        <v>320000</v>
      </c>
      <c r="E13" s="24">
        <f>E14+E15</f>
        <v>50000</v>
      </c>
      <c r="F13" s="24">
        <f>F15</f>
        <v>0</v>
      </c>
      <c r="G13" s="14">
        <f>G14+G15</f>
        <v>370000</v>
      </c>
    </row>
    <row r="14" spans="1:7" s="6" customFormat="1" x14ac:dyDescent="0.25">
      <c r="A14" s="13"/>
      <c r="B14" s="52">
        <v>414300</v>
      </c>
      <c r="C14" s="52" t="s">
        <v>84</v>
      </c>
      <c r="D14" s="53">
        <v>320000</v>
      </c>
      <c r="E14" s="53">
        <v>0</v>
      </c>
      <c r="F14" s="53">
        <v>0</v>
      </c>
      <c r="G14" s="15">
        <f>D14+E14+F14</f>
        <v>320000</v>
      </c>
    </row>
    <row r="15" spans="1:7" x14ac:dyDescent="0.25">
      <c r="A15" s="11"/>
      <c r="B15" s="1">
        <v>414400</v>
      </c>
      <c r="C15" s="1" t="s">
        <v>7</v>
      </c>
      <c r="D15" s="25">
        <v>0</v>
      </c>
      <c r="E15" s="26">
        <v>50000</v>
      </c>
      <c r="F15" s="26"/>
      <c r="G15" s="15">
        <f>D15+E15+F15</f>
        <v>50000</v>
      </c>
    </row>
    <row r="16" spans="1:7" s="6" customFormat="1" x14ac:dyDescent="0.25">
      <c r="A16" s="13"/>
      <c r="B16" s="5">
        <v>415000</v>
      </c>
      <c r="C16" s="5" t="s">
        <v>86</v>
      </c>
      <c r="D16" s="27">
        <f>D17</f>
        <v>950000</v>
      </c>
      <c r="E16" s="27">
        <f t="shared" ref="E16:G16" si="0">E17</f>
        <v>0</v>
      </c>
      <c r="F16" s="27">
        <f t="shared" si="0"/>
        <v>0</v>
      </c>
      <c r="G16" s="16">
        <f t="shared" si="0"/>
        <v>950000</v>
      </c>
    </row>
    <row r="17" spans="1:7" x14ac:dyDescent="0.25">
      <c r="A17" s="11"/>
      <c r="B17" s="1">
        <v>415100</v>
      </c>
      <c r="C17" s="1" t="s">
        <v>8</v>
      </c>
      <c r="D17" s="25">
        <v>950000</v>
      </c>
      <c r="E17" s="26">
        <v>0</v>
      </c>
      <c r="F17" s="26">
        <v>0</v>
      </c>
      <c r="G17" s="15">
        <f>D17+E17+F17</f>
        <v>950000</v>
      </c>
    </row>
    <row r="18" spans="1:7" s="6" customFormat="1" x14ac:dyDescent="0.25">
      <c r="A18" s="13"/>
      <c r="B18" s="5">
        <v>416000</v>
      </c>
      <c r="C18" s="5" t="s">
        <v>9</v>
      </c>
      <c r="D18" s="24">
        <f>D19</f>
        <v>250000</v>
      </c>
      <c r="E18" s="24">
        <f>E19</f>
        <v>100000</v>
      </c>
      <c r="F18" s="24">
        <f>F19</f>
        <v>0</v>
      </c>
      <c r="G18" s="14">
        <f>G19</f>
        <v>350000</v>
      </c>
    </row>
    <row r="19" spans="1:7" x14ac:dyDescent="0.25">
      <c r="A19" s="11"/>
      <c r="B19" s="1">
        <v>416100</v>
      </c>
      <c r="C19" s="1" t="s">
        <v>10</v>
      </c>
      <c r="D19" s="25">
        <v>250000</v>
      </c>
      <c r="E19" s="26">
        <v>100000</v>
      </c>
      <c r="F19" s="26"/>
      <c r="G19" s="15">
        <f>D19+E19+F19</f>
        <v>350000</v>
      </c>
    </row>
    <row r="20" spans="1:7" s="6" customFormat="1" x14ac:dyDescent="0.25">
      <c r="A20" s="13"/>
      <c r="B20" s="5">
        <v>421000</v>
      </c>
      <c r="C20" s="5" t="s">
        <v>11</v>
      </c>
      <c r="D20" s="27">
        <f>D21+D22+D23+D24+D25</f>
        <v>0</v>
      </c>
      <c r="E20" s="27">
        <f>E21+E22+E23+E24+E25</f>
        <v>310000</v>
      </c>
      <c r="F20" s="27">
        <f>F21+F22+F23+F24+F25</f>
        <v>0</v>
      </c>
      <c r="G20" s="16">
        <f>G21+G22+G23+G24+G25</f>
        <v>310000</v>
      </c>
    </row>
    <row r="21" spans="1:7" x14ac:dyDescent="0.25">
      <c r="A21" s="11"/>
      <c r="B21" s="1">
        <v>422100</v>
      </c>
      <c r="C21" s="1" t="s">
        <v>12</v>
      </c>
      <c r="D21" s="25">
        <v>0</v>
      </c>
      <c r="E21" s="26">
        <v>0</v>
      </c>
      <c r="F21" s="26">
        <v>0</v>
      </c>
      <c r="G21" s="15">
        <v>0</v>
      </c>
    </row>
    <row r="22" spans="1:7" x14ac:dyDescent="0.25">
      <c r="A22" s="11"/>
      <c r="B22" s="1">
        <v>421200</v>
      </c>
      <c r="C22" s="1" t="s">
        <v>13</v>
      </c>
      <c r="D22" s="25">
        <v>0</v>
      </c>
      <c r="E22" s="26">
        <v>120000</v>
      </c>
      <c r="F22" s="26">
        <v>0</v>
      </c>
      <c r="G22" s="15">
        <f t="shared" ref="G22:G25" si="1">D22+E22+F22</f>
        <v>120000</v>
      </c>
    </row>
    <row r="23" spans="1:7" x14ac:dyDescent="0.25">
      <c r="A23" s="11"/>
      <c r="B23" s="1">
        <v>421300</v>
      </c>
      <c r="C23" s="1" t="s">
        <v>14</v>
      </c>
      <c r="D23" s="25">
        <v>0</v>
      </c>
      <c r="E23" s="26">
        <v>90000</v>
      </c>
      <c r="F23" s="26">
        <v>0</v>
      </c>
      <c r="G23" s="15">
        <f t="shared" si="1"/>
        <v>90000</v>
      </c>
    </row>
    <row r="24" spans="1:7" x14ac:dyDescent="0.25">
      <c r="A24" s="11"/>
      <c r="B24" s="1">
        <v>421400</v>
      </c>
      <c r="C24" s="1" t="s">
        <v>15</v>
      </c>
      <c r="D24" s="25">
        <v>0</v>
      </c>
      <c r="E24" s="26">
        <v>90000</v>
      </c>
      <c r="F24" s="26">
        <v>0</v>
      </c>
      <c r="G24" s="15">
        <f t="shared" si="1"/>
        <v>90000</v>
      </c>
    </row>
    <row r="25" spans="1:7" x14ac:dyDescent="0.25">
      <c r="A25" s="11"/>
      <c r="B25" s="1">
        <v>421500</v>
      </c>
      <c r="C25" s="1" t="s">
        <v>16</v>
      </c>
      <c r="D25" s="25">
        <v>0</v>
      </c>
      <c r="E25" s="26">
        <v>10000</v>
      </c>
      <c r="F25" s="26">
        <v>0</v>
      </c>
      <c r="G25" s="15">
        <f t="shared" si="1"/>
        <v>10000</v>
      </c>
    </row>
    <row r="26" spans="1:7" s="6" customFormat="1" ht="27" customHeight="1" x14ac:dyDescent="0.25">
      <c r="A26" s="13"/>
      <c r="B26" s="5"/>
      <c r="C26" s="30" t="s">
        <v>17</v>
      </c>
      <c r="D26" s="28">
        <f>D6+D8+D11+D13+D16+D18+D20</f>
        <v>8221400</v>
      </c>
      <c r="E26" s="28">
        <f>E6+E8+E11+E13+E16+E18+E20</f>
        <v>560000</v>
      </c>
      <c r="F26" s="28">
        <f>F6+F8+F11+F13+F16+F18+F20</f>
        <v>0</v>
      </c>
      <c r="G26" s="28">
        <f>G6+G8+G11+G13+G16+G18+G20</f>
        <v>8781400</v>
      </c>
    </row>
    <row r="27" spans="1:7" ht="30" customHeight="1" x14ac:dyDescent="0.25">
      <c r="A27" s="11" t="s">
        <v>60</v>
      </c>
      <c r="B27" s="56" t="s">
        <v>62</v>
      </c>
      <c r="C27" s="57"/>
      <c r="D27" s="57"/>
      <c r="E27" s="57"/>
      <c r="F27" s="57"/>
      <c r="G27" s="58"/>
    </row>
    <row r="28" spans="1:7" s="6" customFormat="1" x14ac:dyDescent="0.25">
      <c r="A28" s="13"/>
      <c r="B28" s="5">
        <v>422000</v>
      </c>
      <c r="C28" s="5" t="s">
        <v>18</v>
      </c>
      <c r="D28" s="24">
        <f>D29+D30+D31+D32+D33</f>
        <v>13000</v>
      </c>
      <c r="E28" s="24">
        <f>E29+E30+E31+E32+E33</f>
        <v>80000</v>
      </c>
      <c r="F28" s="24">
        <f>F30+F31+F32+F33</f>
        <v>0</v>
      </c>
      <c r="G28" s="14">
        <f>G29+G30+G31+G32+G33</f>
        <v>93000</v>
      </c>
    </row>
    <row r="29" spans="1:7" s="6" customFormat="1" x14ac:dyDescent="0.25">
      <c r="A29" s="13"/>
      <c r="B29" s="1">
        <v>422100</v>
      </c>
      <c r="C29" s="1" t="s">
        <v>19</v>
      </c>
      <c r="D29" s="25">
        <v>13000</v>
      </c>
      <c r="E29" s="26">
        <v>10000</v>
      </c>
      <c r="F29" s="26">
        <v>0</v>
      </c>
      <c r="G29" s="15">
        <f t="shared" ref="G29" si="2">D29+E29+F29</f>
        <v>23000</v>
      </c>
    </row>
    <row r="30" spans="1:7" x14ac:dyDescent="0.25">
      <c r="A30" s="11"/>
      <c r="B30" s="1">
        <v>422100</v>
      </c>
      <c r="C30" s="1" t="s">
        <v>19</v>
      </c>
      <c r="D30" s="25">
        <v>0</v>
      </c>
      <c r="E30" s="26">
        <v>40000</v>
      </c>
      <c r="F30" s="26">
        <v>0</v>
      </c>
      <c r="G30" s="15">
        <f t="shared" ref="G30:G33" si="3">D30+E30+F30</f>
        <v>40000</v>
      </c>
    </row>
    <row r="31" spans="1:7" x14ac:dyDescent="0.25">
      <c r="A31" s="11"/>
      <c r="B31" s="1">
        <v>422200</v>
      </c>
      <c r="C31" s="1" t="s">
        <v>20</v>
      </c>
      <c r="D31" s="25">
        <v>0</v>
      </c>
      <c r="E31" s="26">
        <v>10000</v>
      </c>
      <c r="F31" s="26">
        <v>0</v>
      </c>
      <c r="G31" s="15">
        <f t="shared" si="3"/>
        <v>10000</v>
      </c>
    </row>
    <row r="32" spans="1:7" x14ac:dyDescent="0.25">
      <c r="A32" s="11"/>
      <c r="B32" s="1">
        <v>422300</v>
      </c>
      <c r="C32" s="1" t="s">
        <v>21</v>
      </c>
      <c r="D32" s="25">
        <v>0</v>
      </c>
      <c r="E32" s="26">
        <v>10000</v>
      </c>
      <c r="F32" s="26">
        <v>0</v>
      </c>
      <c r="G32" s="15">
        <f t="shared" si="3"/>
        <v>10000</v>
      </c>
    </row>
    <row r="33" spans="1:7" x14ac:dyDescent="0.25">
      <c r="A33" s="11"/>
      <c r="B33" s="1">
        <v>422900</v>
      </c>
      <c r="C33" s="1" t="s">
        <v>22</v>
      </c>
      <c r="D33" s="25">
        <v>0</v>
      </c>
      <c r="E33" s="26">
        <v>10000</v>
      </c>
      <c r="F33" s="26">
        <v>0</v>
      </c>
      <c r="G33" s="15">
        <f t="shared" si="3"/>
        <v>10000</v>
      </c>
    </row>
    <row r="34" spans="1:7" s="6" customFormat="1" x14ac:dyDescent="0.25">
      <c r="A34" s="13"/>
      <c r="B34" s="5">
        <v>423000</v>
      </c>
      <c r="C34" s="5" t="s">
        <v>23</v>
      </c>
      <c r="D34" s="27">
        <f>SUM(D35:D42)</f>
        <v>940000</v>
      </c>
      <c r="E34" s="27">
        <f t="shared" ref="E34" si="4">SUM(E35:E42)</f>
        <v>310000</v>
      </c>
      <c r="F34" s="27">
        <f t="shared" ref="F34:G34" si="5">SUM(F35:F42)</f>
        <v>1500000</v>
      </c>
      <c r="G34" s="16">
        <f t="shared" si="5"/>
        <v>2750000</v>
      </c>
    </row>
    <row r="35" spans="1:7" x14ac:dyDescent="0.25">
      <c r="A35" s="11"/>
      <c r="B35" s="1">
        <v>423100</v>
      </c>
      <c r="C35" s="1" t="s">
        <v>24</v>
      </c>
      <c r="D35" s="25">
        <v>0</v>
      </c>
      <c r="E35" s="26">
        <v>30000</v>
      </c>
      <c r="F35" s="26">
        <v>0</v>
      </c>
      <c r="G35" s="15">
        <f t="shared" ref="G35:G42" si="6">D35+E35+F35</f>
        <v>30000</v>
      </c>
    </row>
    <row r="36" spans="1:7" x14ac:dyDescent="0.25">
      <c r="A36" s="11"/>
      <c r="B36" s="1">
        <v>423200</v>
      </c>
      <c r="C36" s="1" t="s">
        <v>25</v>
      </c>
      <c r="D36" s="25">
        <v>0</v>
      </c>
      <c r="E36" s="26">
        <v>80000</v>
      </c>
      <c r="F36" s="26">
        <v>0</v>
      </c>
      <c r="G36" s="15">
        <f t="shared" si="6"/>
        <v>80000</v>
      </c>
    </row>
    <row r="37" spans="1:7" x14ac:dyDescent="0.25">
      <c r="A37" s="11"/>
      <c r="B37" s="1">
        <v>423300</v>
      </c>
      <c r="C37" s="1" t="s">
        <v>26</v>
      </c>
      <c r="D37" s="25">
        <v>0</v>
      </c>
      <c r="E37" s="26">
        <v>50000</v>
      </c>
      <c r="F37" s="26">
        <v>0</v>
      </c>
      <c r="G37" s="15">
        <f t="shared" si="6"/>
        <v>50000</v>
      </c>
    </row>
    <row r="38" spans="1:7" x14ac:dyDescent="0.25">
      <c r="A38" s="11"/>
      <c r="B38" s="1">
        <v>423400</v>
      </c>
      <c r="C38" s="1" t="s">
        <v>27</v>
      </c>
      <c r="D38" s="25">
        <v>0</v>
      </c>
      <c r="E38" s="26">
        <v>40000</v>
      </c>
      <c r="F38" s="26">
        <v>0</v>
      </c>
      <c r="G38" s="15">
        <f t="shared" si="6"/>
        <v>40000</v>
      </c>
    </row>
    <row r="39" spans="1:7" x14ac:dyDescent="0.25">
      <c r="A39" s="11"/>
      <c r="B39" s="1">
        <v>423500</v>
      </c>
      <c r="C39" s="1" t="s">
        <v>78</v>
      </c>
      <c r="D39" s="25">
        <v>940000</v>
      </c>
      <c r="E39" s="26">
        <v>10000</v>
      </c>
      <c r="F39" s="26">
        <v>0</v>
      </c>
      <c r="G39" s="15">
        <f t="shared" si="6"/>
        <v>950000</v>
      </c>
    </row>
    <row r="40" spans="1:7" x14ac:dyDescent="0.25">
      <c r="A40" s="11"/>
      <c r="B40" s="1">
        <v>423600</v>
      </c>
      <c r="C40" s="1" t="s">
        <v>28</v>
      </c>
      <c r="D40" s="25">
        <v>0</v>
      </c>
      <c r="E40" s="26">
        <v>20000</v>
      </c>
      <c r="F40" s="26">
        <v>0</v>
      </c>
      <c r="G40" s="15">
        <f t="shared" si="6"/>
        <v>20000</v>
      </c>
    </row>
    <row r="41" spans="1:7" x14ac:dyDescent="0.25">
      <c r="A41" s="11"/>
      <c r="B41" s="1">
        <v>423700</v>
      </c>
      <c r="C41" s="1" t="s">
        <v>29</v>
      </c>
      <c r="D41" s="25">
        <v>0</v>
      </c>
      <c r="E41" s="26">
        <v>50000</v>
      </c>
      <c r="F41" s="26">
        <v>0</v>
      </c>
      <c r="G41" s="15">
        <f t="shared" si="6"/>
        <v>50000</v>
      </c>
    </row>
    <row r="42" spans="1:7" x14ac:dyDescent="0.25">
      <c r="A42" s="11"/>
      <c r="B42" s="1">
        <v>423900</v>
      </c>
      <c r="C42" s="1" t="s">
        <v>30</v>
      </c>
      <c r="D42" s="25">
        <v>0</v>
      </c>
      <c r="E42" s="26">
        <v>30000</v>
      </c>
      <c r="F42" s="26">
        <v>1500000</v>
      </c>
      <c r="G42" s="15">
        <f t="shared" si="6"/>
        <v>1530000</v>
      </c>
    </row>
    <row r="43" spans="1:7" s="6" customFormat="1" x14ac:dyDescent="0.25">
      <c r="A43" s="13"/>
      <c r="B43" s="5">
        <v>424000</v>
      </c>
      <c r="C43" s="5" t="s">
        <v>31</v>
      </c>
      <c r="D43" s="27">
        <f>SUM(D44:D46)</f>
        <v>0</v>
      </c>
      <c r="E43" s="27">
        <f t="shared" ref="E43" si="7">SUM(E44:E46)</f>
        <v>105000</v>
      </c>
      <c r="F43" s="27">
        <f t="shared" ref="F43:G43" si="8">SUM(F44:F46)</f>
        <v>0</v>
      </c>
      <c r="G43" s="16">
        <f t="shared" si="8"/>
        <v>105000</v>
      </c>
    </row>
    <row r="44" spans="1:7" x14ac:dyDescent="0.25">
      <c r="A44" s="11"/>
      <c r="B44" s="1">
        <v>424200</v>
      </c>
      <c r="C44" s="1" t="s">
        <v>32</v>
      </c>
      <c r="D44" s="25">
        <v>0</v>
      </c>
      <c r="E44" s="26">
        <v>80000</v>
      </c>
      <c r="F44" s="26">
        <v>0</v>
      </c>
      <c r="G44" s="15">
        <f t="shared" ref="G44:G46" si="9">D44+E44+F44</f>
        <v>80000</v>
      </c>
    </row>
    <row r="45" spans="1:7" x14ac:dyDescent="0.25">
      <c r="A45" s="11"/>
      <c r="B45" s="1">
        <v>424600</v>
      </c>
      <c r="C45" s="1" t="s">
        <v>33</v>
      </c>
      <c r="D45" s="25">
        <v>0</v>
      </c>
      <c r="E45" s="26">
        <v>10000</v>
      </c>
      <c r="F45" s="26">
        <v>0</v>
      </c>
      <c r="G45" s="15">
        <f t="shared" si="9"/>
        <v>10000</v>
      </c>
    </row>
    <row r="46" spans="1:7" x14ac:dyDescent="0.25">
      <c r="A46" s="11"/>
      <c r="B46" s="1">
        <v>424900</v>
      </c>
      <c r="C46" s="1" t="s">
        <v>34</v>
      </c>
      <c r="D46" s="25">
        <v>0</v>
      </c>
      <c r="E46" s="26">
        <v>15000</v>
      </c>
      <c r="F46" s="26">
        <v>0</v>
      </c>
      <c r="G46" s="15">
        <f t="shared" si="9"/>
        <v>15000</v>
      </c>
    </row>
    <row r="47" spans="1:7" s="6" customFormat="1" x14ac:dyDescent="0.25">
      <c r="A47" s="13"/>
      <c r="B47" s="5">
        <v>425000</v>
      </c>
      <c r="C47" s="5" t="s">
        <v>35</v>
      </c>
      <c r="D47" s="24">
        <f t="shared" ref="D47" si="10">SUM(D48:D49)</f>
        <v>0</v>
      </c>
      <c r="E47" s="24">
        <f>SUM(E48:E49)</f>
        <v>150000</v>
      </c>
      <c r="F47" s="24">
        <f>SUM(F48:F49)</f>
        <v>0</v>
      </c>
      <c r="G47" s="14">
        <f>SUM(G48:G49)</f>
        <v>150000</v>
      </c>
    </row>
    <row r="48" spans="1:7" x14ac:dyDescent="0.25">
      <c r="A48" s="11"/>
      <c r="B48" s="1">
        <v>425100</v>
      </c>
      <c r="C48" s="1" t="s">
        <v>36</v>
      </c>
      <c r="D48" s="25">
        <v>0</v>
      </c>
      <c r="E48" s="26">
        <v>100000</v>
      </c>
      <c r="F48" s="26">
        <v>0</v>
      </c>
      <c r="G48" s="15">
        <f t="shared" ref="G48:G49" si="11">D48+E48+F48</f>
        <v>100000</v>
      </c>
    </row>
    <row r="49" spans="1:7" x14ac:dyDescent="0.25">
      <c r="A49" s="11"/>
      <c r="B49" s="1">
        <v>425200</v>
      </c>
      <c r="C49" s="1" t="s">
        <v>37</v>
      </c>
      <c r="D49" s="25">
        <v>0</v>
      </c>
      <c r="E49" s="26">
        <v>50000</v>
      </c>
      <c r="F49" s="26">
        <v>0</v>
      </c>
      <c r="G49" s="15">
        <f t="shared" si="11"/>
        <v>50000</v>
      </c>
    </row>
    <row r="50" spans="1:7" s="6" customFormat="1" x14ac:dyDescent="0.25">
      <c r="A50" s="13"/>
      <c r="B50" s="5">
        <v>426000</v>
      </c>
      <c r="C50" s="5" t="s">
        <v>38</v>
      </c>
      <c r="D50" s="24">
        <f t="shared" ref="D50:F50" si="12">SUM(D51:D55)</f>
        <v>0</v>
      </c>
      <c r="E50" s="24">
        <f t="shared" ref="E50" si="13">SUM(E51:E55)</f>
        <v>350000</v>
      </c>
      <c r="F50" s="24">
        <f t="shared" si="12"/>
        <v>0</v>
      </c>
      <c r="G50" s="14">
        <f>SUM(G51:G55)</f>
        <v>350000</v>
      </c>
    </row>
    <row r="51" spans="1:7" x14ac:dyDescent="0.25">
      <c r="A51" s="11"/>
      <c r="B51" s="1">
        <v>426100</v>
      </c>
      <c r="C51" s="1" t="s">
        <v>39</v>
      </c>
      <c r="D51" s="25">
        <v>0</v>
      </c>
      <c r="E51" s="26">
        <v>50000</v>
      </c>
      <c r="F51" s="26">
        <v>0</v>
      </c>
      <c r="G51" s="15">
        <f t="shared" ref="G51:G55" si="14">D51+E51+F51</f>
        <v>50000</v>
      </c>
    </row>
    <row r="52" spans="1:7" x14ac:dyDescent="0.25">
      <c r="A52" s="11"/>
      <c r="B52" s="1">
        <v>426300</v>
      </c>
      <c r="C52" s="1" t="s">
        <v>40</v>
      </c>
      <c r="D52" s="25">
        <v>0</v>
      </c>
      <c r="E52" s="26">
        <v>120000</v>
      </c>
      <c r="F52" s="26">
        <v>0</v>
      </c>
      <c r="G52" s="15">
        <f t="shared" si="14"/>
        <v>120000</v>
      </c>
    </row>
    <row r="53" spans="1:7" x14ac:dyDescent="0.25">
      <c r="A53" s="11"/>
      <c r="B53" s="1">
        <v>426600</v>
      </c>
      <c r="C53" s="1" t="s">
        <v>41</v>
      </c>
      <c r="D53" s="25">
        <v>0</v>
      </c>
      <c r="E53" s="26">
        <v>80000</v>
      </c>
      <c r="F53" s="26">
        <v>0</v>
      </c>
      <c r="G53" s="15">
        <f t="shared" si="14"/>
        <v>80000</v>
      </c>
    </row>
    <row r="54" spans="1:7" x14ac:dyDescent="0.25">
      <c r="A54" s="11"/>
      <c r="B54" s="1">
        <v>426800</v>
      </c>
      <c r="C54" s="1" t="s">
        <v>42</v>
      </c>
      <c r="D54" s="25">
        <v>0</v>
      </c>
      <c r="E54" s="26">
        <v>70000</v>
      </c>
      <c r="F54" s="26">
        <v>0</v>
      </c>
      <c r="G54" s="15">
        <f t="shared" si="14"/>
        <v>70000</v>
      </c>
    </row>
    <row r="55" spans="1:7" x14ac:dyDescent="0.25">
      <c r="A55" s="11"/>
      <c r="B55" s="1">
        <v>426900</v>
      </c>
      <c r="C55" s="1" t="s">
        <v>43</v>
      </c>
      <c r="D55" s="25">
        <v>0</v>
      </c>
      <c r="E55" s="26">
        <v>30000</v>
      </c>
      <c r="F55" s="26">
        <v>0</v>
      </c>
      <c r="G55" s="15">
        <f t="shared" si="14"/>
        <v>30000</v>
      </c>
    </row>
    <row r="56" spans="1:7" s="6" customFormat="1" x14ac:dyDescent="0.25">
      <c r="A56" s="13"/>
      <c r="B56" s="5">
        <v>482000</v>
      </c>
      <c r="C56" s="5" t="s">
        <v>44</v>
      </c>
      <c r="D56" s="24">
        <f>D57</f>
        <v>0</v>
      </c>
      <c r="E56" s="24">
        <f>E57</f>
        <v>20000</v>
      </c>
      <c r="F56" s="24">
        <f>F57</f>
        <v>0</v>
      </c>
      <c r="G56" s="14">
        <f>G57</f>
        <v>20000</v>
      </c>
    </row>
    <row r="57" spans="1:7" x14ac:dyDescent="0.25">
      <c r="A57" s="11"/>
      <c r="B57" s="1">
        <v>482200</v>
      </c>
      <c r="C57" s="1" t="s">
        <v>45</v>
      </c>
      <c r="D57" s="25">
        <v>0</v>
      </c>
      <c r="E57" s="26">
        <v>20000</v>
      </c>
      <c r="F57" s="26">
        <v>0</v>
      </c>
      <c r="G57" s="15">
        <f t="shared" ref="G57" si="15">D57+E57+F57</f>
        <v>20000</v>
      </c>
    </row>
    <row r="58" spans="1:7" s="6" customFormat="1" x14ac:dyDescent="0.25">
      <c r="A58" s="13"/>
      <c r="B58" s="5">
        <v>483000</v>
      </c>
      <c r="C58" s="5" t="s">
        <v>46</v>
      </c>
      <c r="D58" s="24">
        <f t="shared" ref="D58" si="16">D59</f>
        <v>250000</v>
      </c>
      <c r="E58" s="24">
        <f>E59</f>
        <v>50000</v>
      </c>
      <c r="F58" s="24">
        <f>F59</f>
        <v>0</v>
      </c>
      <c r="G58" s="14">
        <f>G59</f>
        <v>300000</v>
      </c>
    </row>
    <row r="59" spans="1:7" x14ac:dyDescent="0.25">
      <c r="A59" s="11"/>
      <c r="B59" s="1">
        <v>483100</v>
      </c>
      <c r="C59" s="1" t="s">
        <v>46</v>
      </c>
      <c r="D59" s="25">
        <v>250000</v>
      </c>
      <c r="E59" s="26">
        <v>50000</v>
      </c>
      <c r="F59" s="26">
        <v>0</v>
      </c>
      <c r="G59" s="15">
        <f>D59+E59+F59</f>
        <v>300000</v>
      </c>
    </row>
    <row r="60" spans="1:7" x14ac:dyDescent="0.25">
      <c r="A60" s="11"/>
      <c r="B60" s="5">
        <v>511000</v>
      </c>
      <c r="C60" s="5" t="s">
        <v>83</v>
      </c>
      <c r="D60" s="27">
        <f>D61</f>
        <v>100000</v>
      </c>
      <c r="E60" s="27">
        <f t="shared" ref="E60:G62" si="17">E61</f>
        <v>10000</v>
      </c>
      <c r="F60" s="27">
        <f t="shared" si="17"/>
        <v>0</v>
      </c>
      <c r="G60" s="16">
        <f t="shared" si="17"/>
        <v>110000</v>
      </c>
    </row>
    <row r="61" spans="1:7" x14ac:dyDescent="0.25">
      <c r="A61" s="11"/>
      <c r="B61" s="1">
        <v>511300</v>
      </c>
      <c r="C61" s="1" t="s">
        <v>82</v>
      </c>
      <c r="D61" s="25">
        <v>100000</v>
      </c>
      <c r="E61" s="26">
        <v>10000</v>
      </c>
      <c r="F61" s="26">
        <v>0</v>
      </c>
      <c r="G61" s="15">
        <f>D61+E61+F61</f>
        <v>110000</v>
      </c>
    </row>
    <row r="62" spans="1:7" s="6" customFormat="1" x14ac:dyDescent="0.25">
      <c r="A62" s="13"/>
      <c r="B62" s="5">
        <v>515000</v>
      </c>
      <c r="C62" s="5" t="s">
        <v>80</v>
      </c>
      <c r="D62" s="27">
        <f>D63</f>
        <v>0</v>
      </c>
      <c r="E62" s="27">
        <f t="shared" si="17"/>
        <v>200000</v>
      </c>
      <c r="F62" s="27">
        <f t="shared" si="17"/>
        <v>0</v>
      </c>
      <c r="G62" s="16">
        <f t="shared" si="17"/>
        <v>200000</v>
      </c>
    </row>
    <row r="63" spans="1:7" x14ac:dyDescent="0.25">
      <c r="A63" s="11"/>
      <c r="B63" s="1">
        <v>515100</v>
      </c>
      <c r="C63" s="1" t="s">
        <v>81</v>
      </c>
      <c r="D63" s="25">
        <v>0</v>
      </c>
      <c r="E63" s="26">
        <v>200000</v>
      </c>
      <c r="F63" s="26">
        <v>0</v>
      </c>
      <c r="G63" s="15">
        <f>D63+E63+F63</f>
        <v>200000</v>
      </c>
    </row>
    <row r="64" spans="1:7" s="6" customFormat="1" x14ac:dyDescent="0.25">
      <c r="A64" s="13"/>
      <c r="B64" s="5">
        <v>512000</v>
      </c>
      <c r="C64" s="5" t="s">
        <v>47</v>
      </c>
      <c r="D64" s="24">
        <f>D65</f>
        <v>0</v>
      </c>
      <c r="E64" s="24">
        <f>E65</f>
        <v>200000</v>
      </c>
      <c r="F64" s="24">
        <f>F65</f>
        <v>0</v>
      </c>
      <c r="G64" s="14">
        <f>G65</f>
        <v>200000</v>
      </c>
    </row>
    <row r="65" spans="1:7" x14ac:dyDescent="0.25">
      <c r="A65" s="11"/>
      <c r="B65" s="1">
        <v>512200</v>
      </c>
      <c r="C65" s="1" t="s">
        <v>48</v>
      </c>
      <c r="D65" s="25">
        <v>0</v>
      </c>
      <c r="E65" s="26">
        <v>200000</v>
      </c>
      <c r="F65" s="26">
        <v>0</v>
      </c>
      <c r="G65" s="15">
        <f>D65+E65+F65</f>
        <v>200000</v>
      </c>
    </row>
    <row r="66" spans="1:7" ht="27" customHeight="1" x14ac:dyDescent="0.25">
      <c r="A66" s="11"/>
      <c r="B66" s="1"/>
      <c r="C66" s="8" t="s">
        <v>61</v>
      </c>
      <c r="D66" s="28">
        <f>D28+D34+D43+D47+D50+D56+D58+D60+D62+D64</f>
        <v>1303000</v>
      </c>
      <c r="E66" s="28">
        <f>E28+E34+E43+E47+E50+E56+E58+E60+E62+E64</f>
        <v>1475000</v>
      </c>
      <c r="F66" s="28">
        <f>F6+F8+F16+F20+F34+F43+F47+F50+F56+F58+F62+F64</f>
        <v>1500000</v>
      </c>
      <c r="G66" s="28">
        <f>G28+G34+G43+G47+G50+G56+G58+G60+G62+G64</f>
        <v>4278000</v>
      </c>
    </row>
    <row r="67" spans="1:7" ht="27" customHeight="1" thickBot="1" x14ac:dyDescent="0.3">
      <c r="A67" s="17"/>
      <c r="B67" s="18"/>
      <c r="C67" s="19" t="s">
        <v>58</v>
      </c>
      <c r="D67" s="29">
        <f>D26+D66</f>
        <v>9524400</v>
      </c>
      <c r="E67" s="29">
        <f>E26+E66</f>
        <v>2035000</v>
      </c>
      <c r="F67" s="29">
        <f>F26+F66</f>
        <v>1500000</v>
      </c>
      <c r="G67" s="29">
        <f>G26+G66</f>
        <v>13059400</v>
      </c>
    </row>
    <row r="68" spans="1:7" x14ac:dyDescent="0.25">
      <c r="A68" t="s">
        <v>92</v>
      </c>
    </row>
    <row r="69" spans="1:7" x14ac:dyDescent="0.25">
      <c r="A69" s="54" t="s">
        <v>93</v>
      </c>
      <c r="B69" s="54"/>
      <c r="F69" s="54" t="s">
        <v>90</v>
      </c>
      <c r="G69" s="54"/>
    </row>
    <row r="70" spans="1:7" x14ac:dyDescent="0.25">
      <c r="A70" s="54" t="s">
        <v>59</v>
      </c>
      <c r="B70" s="54"/>
      <c r="F70" s="54" t="s">
        <v>59</v>
      </c>
      <c r="G70" s="54"/>
    </row>
    <row r="71" spans="1:7" x14ac:dyDescent="0.25">
      <c r="A71" s="54" t="s">
        <v>94</v>
      </c>
      <c r="B71" s="54"/>
      <c r="F71" s="54" t="s">
        <v>95</v>
      </c>
      <c r="G71" s="54"/>
    </row>
  </sheetData>
  <mergeCells count="9">
    <mergeCell ref="F70:G70"/>
    <mergeCell ref="F71:G71"/>
    <mergeCell ref="A1:G1"/>
    <mergeCell ref="F69:G69"/>
    <mergeCell ref="B27:G27"/>
    <mergeCell ref="A2:G2"/>
    <mergeCell ref="A71:B71"/>
    <mergeCell ref="A69:B69"/>
    <mergeCell ref="A70:B70"/>
  </mergeCells>
  <pageMargins left="0.51181102362204722" right="0.51181102362204722" top="0.98425196850393704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4" sqref="C14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1" t="s">
        <v>63</v>
      </c>
      <c r="B1" s="32"/>
      <c r="C1" s="32"/>
      <c r="D1" s="32"/>
    </row>
    <row r="2" spans="1:4" x14ac:dyDescent="0.25">
      <c r="A2" s="31" t="s">
        <v>64</v>
      </c>
      <c r="B2" s="31"/>
      <c r="C2" s="31"/>
      <c r="D2" s="32"/>
    </row>
    <row r="3" spans="1:4" x14ac:dyDescent="0.25">
      <c r="A3" s="31" t="s">
        <v>87</v>
      </c>
      <c r="B3" s="32"/>
      <c r="C3" s="31"/>
      <c r="D3" s="32"/>
    </row>
    <row r="4" spans="1:4" x14ac:dyDescent="0.25">
      <c r="A4" s="33"/>
      <c r="B4" s="33" t="s">
        <v>65</v>
      </c>
      <c r="C4" s="33" t="s">
        <v>66</v>
      </c>
      <c r="D4" s="33" t="s">
        <v>88</v>
      </c>
    </row>
    <row r="5" spans="1:4" x14ac:dyDescent="0.25">
      <c r="A5" s="34">
        <v>1</v>
      </c>
      <c r="B5" s="34">
        <v>2</v>
      </c>
      <c r="C5" s="34">
        <v>3</v>
      </c>
      <c r="D5" s="34">
        <v>4</v>
      </c>
    </row>
    <row r="6" spans="1:4" x14ac:dyDescent="0.25">
      <c r="A6" s="35"/>
      <c r="B6" s="35"/>
      <c r="C6" s="36" t="s">
        <v>67</v>
      </c>
      <c r="D6" s="37"/>
    </row>
    <row r="7" spans="1:4" x14ac:dyDescent="0.25">
      <c r="A7" s="38" t="s">
        <v>68</v>
      </c>
      <c r="B7" s="39">
        <v>791000</v>
      </c>
      <c r="C7" s="39" t="s">
        <v>69</v>
      </c>
      <c r="D7" s="45">
        <f>SUM(D8)</f>
        <v>9524400</v>
      </c>
    </row>
    <row r="8" spans="1:4" x14ac:dyDescent="0.25">
      <c r="A8" s="39"/>
      <c r="B8" s="40">
        <v>791111</v>
      </c>
      <c r="C8" s="40" t="s">
        <v>70</v>
      </c>
      <c r="D8" s="46">
        <v>9524400</v>
      </c>
    </row>
    <row r="9" spans="1:4" x14ac:dyDescent="0.25">
      <c r="A9" s="33" t="s">
        <v>71</v>
      </c>
      <c r="B9" s="33">
        <v>742100</v>
      </c>
      <c r="C9" s="39" t="s">
        <v>72</v>
      </c>
      <c r="D9" s="45">
        <f>SUM(D10:D10:D12)</f>
        <v>2035000</v>
      </c>
    </row>
    <row r="10" spans="1:4" x14ac:dyDescent="0.25">
      <c r="A10" s="37"/>
      <c r="B10" s="33"/>
      <c r="C10" s="37" t="s">
        <v>73</v>
      </c>
      <c r="D10" s="46">
        <v>1897000</v>
      </c>
    </row>
    <row r="11" spans="1:4" ht="15" customHeight="1" x14ac:dyDescent="0.25">
      <c r="A11" s="37"/>
      <c r="B11" s="33"/>
      <c r="C11" s="41" t="s">
        <v>74</v>
      </c>
      <c r="D11" s="46">
        <v>128000</v>
      </c>
    </row>
    <row r="12" spans="1:4" ht="15" customHeight="1" x14ac:dyDescent="0.25">
      <c r="A12" s="37"/>
      <c r="B12" s="33"/>
      <c r="C12" s="41" t="s">
        <v>75</v>
      </c>
      <c r="D12" s="46">
        <v>10000</v>
      </c>
    </row>
    <row r="13" spans="1:4" ht="15" customHeight="1" x14ac:dyDescent="0.25">
      <c r="A13" s="43" t="s">
        <v>76</v>
      </c>
      <c r="B13" s="43">
        <v>733100</v>
      </c>
      <c r="C13" s="44" t="s">
        <v>96</v>
      </c>
      <c r="D13" s="47">
        <v>1500000</v>
      </c>
    </row>
    <row r="14" spans="1:4" ht="15" customHeight="1" x14ac:dyDescent="0.25">
      <c r="A14" s="37"/>
      <c r="B14" s="34"/>
      <c r="C14" s="42" t="s">
        <v>77</v>
      </c>
      <c r="D14" s="45">
        <f>D7+D9+D13</f>
        <v>13059400</v>
      </c>
    </row>
    <row r="18" spans="2:5" x14ac:dyDescent="0.25">
      <c r="B18" t="s">
        <v>79</v>
      </c>
      <c r="D18" s="54" t="s">
        <v>90</v>
      </c>
      <c r="E18" s="54"/>
    </row>
    <row r="19" spans="2:5" x14ac:dyDescent="0.25">
      <c r="D19" s="54" t="s">
        <v>59</v>
      </c>
      <c r="E19" s="54"/>
    </row>
    <row r="20" spans="2:5" x14ac:dyDescent="0.25">
      <c r="D20" s="54" t="s">
        <v>91</v>
      </c>
      <c r="E20" s="54"/>
    </row>
  </sheetData>
  <mergeCells count="3">
    <mergeCell ref="D18:E18"/>
    <mergeCell ref="D19:E19"/>
    <mergeCell ref="D20:E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2021 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2022-01-10T06:38:59Z</cp:lastPrinted>
  <dcterms:created xsi:type="dcterms:W3CDTF">2020-09-04T08:50:32Z</dcterms:created>
  <dcterms:modified xsi:type="dcterms:W3CDTF">2022-11-03T08:17:48Z</dcterms:modified>
</cp:coreProperties>
</file>